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filterPrivacy="1"/>
  <xr:revisionPtr revIDLastSave="0" documentId="10_ncr:8100000_{A623DDE1-C60D-4B86-98ED-E1BE672483B4}" xr6:coauthVersionLast="32" xr6:coauthVersionMax="32" xr10:uidLastSave="{00000000-0000-0000-0000-000000000000}"/>
  <bookViews>
    <workbookView xWindow="0" yWindow="0" windowWidth="20730" windowHeight="11760" xr2:uid="{00000000-000D-0000-FFFF-FFFF00000000}"/>
  </bookViews>
  <sheets>
    <sheet name="zestawienie SOL, PC, PV, kotły" sheetId="9" r:id="rId1"/>
  </sheets>
  <calcPr calcId="162913"/>
</workbook>
</file>

<file path=xl/calcChain.xml><?xml version="1.0" encoding="utf-8"?>
<calcChain xmlns="http://schemas.openxmlformats.org/spreadsheetml/2006/main">
  <c r="J35" i="9" l="1"/>
  <c r="J34" i="9"/>
  <c r="J33" i="9"/>
  <c r="J32" i="9"/>
  <c r="J24" i="9"/>
  <c r="J23" i="9"/>
  <c r="J22" i="9"/>
  <c r="J21" i="9"/>
  <c r="G36" i="9" l="1"/>
  <c r="G25" i="9"/>
  <c r="J7" i="9" l="1"/>
  <c r="J8" i="9"/>
  <c r="J9" i="9"/>
  <c r="J10" i="9"/>
  <c r="J11" i="9"/>
  <c r="J6" i="9"/>
  <c r="G12" i="9"/>
  <c r="J12" i="9" l="1"/>
  <c r="B43" i="9"/>
  <c r="J36" i="9" l="1"/>
  <c r="F43" i="9" s="1"/>
  <c r="J25" i="9" l="1"/>
  <c r="F42" i="9" l="1"/>
  <c r="B42" i="9" l="1"/>
  <c r="B41" i="9" l="1"/>
  <c r="B44" i="9" s="1"/>
  <c r="F41" i="9" l="1"/>
  <c r="F44" i="9" l="1"/>
</calcChain>
</file>

<file path=xl/sharedStrings.xml><?xml version="1.0" encoding="utf-8"?>
<sst xmlns="http://schemas.openxmlformats.org/spreadsheetml/2006/main" count="58" uniqueCount="37">
  <si>
    <t>Rodzaj zestawu</t>
  </si>
  <si>
    <t>cena netto [zł]</t>
  </si>
  <si>
    <t xml:space="preserve"> cena brutto (w tym podatek 8%)                 [zł]</t>
  </si>
  <si>
    <t>liczba zestawów [szt]</t>
  </si>
  <si>
    <t>wartość netto               [zł]</t>
  </si>
  <si>
    <t>wartość brutto (w tym podatek 8%)  [zł]</t>
  </si>
  <si>
    <t>Łączna moc zestawów [MW]</t>
  </si>
  <si>
    <t>RAZEM</t>
  </si>
  <si>
    <t>Rodzaj pakietu</t>
  </si>
  <si>
    <t>Instalacje</t>
  </si>
  <si>
    <t>Łączna moc [MW]</t>
  </si>
  <si>
    <t>SOL1 płaskie</t>
  </si>
  <si>
    <t>SOL2 płaskie</t>
  </si>
  <si>
    <t>PV3- 3,06 kW</t>
  </si>
  <si>
    <t>Moc zestawu [MW]</t>
  </si>
  <si>
    <t>Liczba płyt</t>
  </si>
  <si>
    <t>Moc pojedynczej płyty [Wp]</t>
  </si>
  <si>
    <t xml:space="preserve"> cena brutto (w tym podatek 8%) [zł]</t>
  </si>
  <si>
    <t>Pojemność zasobnika [l]</t>
  </si>
  <si>
    <t>Liczba płyt [szt.]/moc zbiornika [l]</t>
  </si>
  <si>
    <t>kolektory słoneczne- BUDYNEK MIESZKALNY</t>
  </si>
  <si>
    <t>panele fotowoltaiczne BUDYNEK MIESZKALNY</t>
  </si>
  <si>
    <t xml:space="preserve"> cena brutto (w tym podatek 23%)                 [zł]</t>
  </si>
  <si>
    <t>kolektory słoneczne- DOM MIESZKALNY</t>
  </si>
  <si>
    <t>panele fotowoltaiczne DOM MIESZKALNY</t>
  </si>
  <si>
    <t>wartość brutto (w tym podatek 23%)  [zł]</t>
  </si>
  <si>
    <t>GMINA DWIKOZY</t>
  </si>
  <si>
    <t>SOL3 płaskie</t>
  </si>
  <si>
    <t>SOL1 próżniowe</t>
  </si>
  <si>
    <t>SOL2 próżniowe</t>
  </si>
  <si>
    <t>SOL3 próżniowe</t>
  </si>
  <si>
    <t>PV4- 4,76 kW</t>
  </si>
  <si>
    <t>PV2- 2,04 kW</t>
  </si>
  <si>
    <t>PV1- 1,70 kW</t>
  </si>
  <si>
    <t>panele fotowoltaiczne BUDYNEK GOSPODARCZY I GRUNT</t>
  </si>
  <si>
    <t>panele fotowoltaiczne BUDYNEK GOSPODARCZY/grunt</t>
  </si>
  <si>
    <t>wartość brutto  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</si>
</sst>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0.0000"/>
    <numFmt numFmtId="165" formatCode="#,##0.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45066682943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64">
    <xf numFmtId="0" fontId="0" fillId="0" borderId="0" xfId="0"/>
    <xf numFmtId="0" fontId="3" fillId="0" borderId="0" xfId="1"/>
    <xf numFmtId="0" fontId="3" fillId="0" borderId="0" xfId="1" applyBorder="1"/>
    <xf numFmtId="4" fontId="6" fillId="0" borderId="1" xfId="1" applyNumberFormat="1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/>
    </xf>
    <xf numFmtId="0" fontId="5" fillId="0" borderId="0" xfId="1" applyFont="1" applyAlignment="1">
      <alignment horizontal="center" vertical="center"/>
    </xf>
    <xf numFmtId="4" fontId="5" fillId="3" borderId="1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5" fillId="3" borderId="1" xfId="0" applyNumberFormat="1" applyFont="1" applyFill="1" applyBorder="1" applyAlignment="1">
      <alignment horizontal="center"/>
    </xf>
    <xf numFmtId="0" fontId="8" fillId="0" borderId="0" xfId="1" applyFont="1"/>
    <xf numFmtId="4" fontId="7" fillId="0" borderId="1" xfId="1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4" fillId="4" borderId="1" xfId="0" applyFont="1" applyFill="1" applyBorder="1"/>
    <xf numFmtId="0" fontId="4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/>
    </xf>
    <xf numFmtId="165" fontId="5" fillId="3" borderId="1" xfId="1" applyNumberFormat="1" applyFont="1" applyFill="1" applyBorder="1" applyAlignment="1">
      <alignment horizontal="center"/>
    </xf>
    <xf numFmtId="0" fontId="5" fillId="3" borderId="0" xfId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4" fontId="0" fillId="0" borderId="0" xfId="0" applyNumberFormat="1"/>
    <xf numFmtId="0" fontId="5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0" fontId="0" fillId="0" borderId="2" xfId="0" applyBorder="1"/>
    <xf numFmtId="0" fontId="3" fillId="0" borderId="0" xfId="1" applyFill="1" applyBorder="1"/>
    <xf numFmtId="0" fontId="0" fillId="0" borderId="0" xfId="0" applyFill="1" applyBorder="1"/>
    <xf numFmtId="0" fontId="0" fillId="0" borderId="0" xfId="0" applyAlignment="1">
      <alignment horizontal="center" vertical="center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0" fontId="5" fillId="3" borderId="3" xfId="2" applyFont="1" applyFill="1" applyBorder="1" applyAlignment="1">
      <alignment horizontal="center" vertical="center" wrapText="1"/>
    </xf>
    <xf numFmtId="0" fontId="5" fillId="3" borderId="6" xfId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6"/>
  <sheetViews>
    <sheetView tabSelected="1" zoomScale="80" zoomScaleNormal="80" workbookViewId="0">
      <selection activeCell="F49" sqref="F49"/>
    </sheetView>
  </sheetViews>
  <sheetFormatPr defaultRowHeight="15" x14ac:dyDescent="0.25"/>
  <cols>
    <col min="1" max="1" width="17.28515625" customWidth="1"/>
    <col min="2" max="2" width="17.85546875" customWidth="1"/>
    <col min="3" max="3" width="13.5703125" customWidth="1"/>
    <col min="4" max="4" width="13.5703125" hidden="1" customWidth="1"/>
    <col min="5" max="5" width="17.42578125" customWidth="1"/>
    <col min="6" max="6" width="19.5703125" customWidth="1"/>
    <col min="7" max="7" width="15.28515625" customWidth="1"/>
    <col min="8" max="9" width="17.42578125" customWidth="1"/>
    <col min="10" max="10" width="14.28515625" customWidth="1"/>
  </cols>
  <sheetData>
    <row r="1" spans="1:10" x14ac:dyDescent="0.25">
      <c r="A1" t="s">
        <v>26</v>
      </c>
    </row>
    <row r="2" spans="1:10" x14ac:dyDescent="0.25">
      <c r="E2" s="1"/>
      <c r="F2" s="1"/>
      <c r="G2" s="1"/>
      <c r="H2" s="1"/>
      <c r="I2" s="1"/>
    </row>
    <row r="3" spans="1:10" ht="15.75" x14ac:dyDescent="0.25">
      <c r="A3" s="13" t="s">
        <v>20</v>
      </c>
      <c r="B3" s="13"/>
      <c r="C3" s="13"/>
      <c r="D3" s="13"/>
      <c r="E3" s="1"/>
      <c r="F3" s="1"/>
      <c r="G3" s="1"/>
      <c r="H3" s="2"/>
      <c r="I3" s="1"/>
    </row>
    <row r="4" spans="1:10" x14ac:dyDescent="0.25">
      <c r="A4" s="56" t="s">
        <v>0</v>
      </c>
      <c r="B4" s="46" t="s">
        <v>19</v>
      </c>
      <c r="C4" s="59" t="s">
        <v>14</v>
      </c>
      <c r="D4" s="48" t="s">
        <v>18</v>
      </c>
      <c r="E4" s="58" t="s">
        <v>1</v>
      </c>
      <c r="F4" s="58" t="s">
        <v>17</v>
      </c>
      <c r="G4" s="58" t="s">
        <v>3</v>
      </c>
      <c r="H4" s="58" t="s">
        <v>4</v>
      </c>
      <c r="I4" s="58" t="s">
        <v>5</v>
      </c>
      <c r="J4" s="48" t="s">
        <v>6</v>
      </c>
    </row>
    <row r="5" spans="1:10" ht="27" customHeight="1" x14ac:dyDescent="0.25">
      <c r="A5" s="56"/>
      <c r="B5" s="57"/>
      <c r="C5" s="60"/>
      <c r="D5" s="61"/>
      <c r="E5" s="58"/>
      <c r="F5" s="58"/>
      <c r="G5" s="58"/>
      <c r="H5" s="58"/>
      <c r="I5" s="58"/>
      <c r="J5" s="49"/>
    </row>
    <row r="6" spans="1:10" x14ac:dyDescent="0.25">
      <c r="A6" s="33" t="s">
        <v>11</v>
      </c>
      <c r="B6" s="7">
        <v>2</v>
      </c>
      <c r="C6" s="35">
        <v>3.166E-3</v>
      </c>
      <c r="D6" s="35">
        <v>200</v>
      </c>
      <c r="E6" s="14"/>
      <c r="F6" s="14"/>
      <c r="G6" s="15">
        <v>6</v>
      </c>
      <c r="H6" s="3"/>
      <c r="I6" s="3"/>
      <c r="J6" s="4">
        <f t="shared" ref="J6:J11" si="0">G6*C6</f>
        <v>1.8995999999999999E-2</v>
      </c>
    </row>
    <row r="7" spans="1:10" x14ac:dyDescent="0.25">
      <c r="A7" s="33" t="s">
        <v>12</v>
      </c>
      <c r="B7" s="7">
        <v>3</v>
      </c>
      <c r="C7" s="35">
        <v>4.7489999999999997E-3</v>
      </c>
      <c r="D7" s="35"/>
      <c r="E7" s="14"/>
      <c r="F7" s="14"/>
      <c r="G7" s="15">
        <v>24</v>
      </c>
      <c r="H7" s="3"/>
      <c r="I7" s="3"/>
      <c r="J7" s="4">
        <f t="shared" si="0"/>
        <v>0.11397599999999999</v>
      </c>
    </row>
    <row r="8" spans="1:10" x14ac:dyDescent="0.25">
      <c r="A8" s="33" t="s">
        <v>27</v>
      </c>
      <c r="B8" s="7">
        <v>4</v>
      </c>
      <c r="C8" s="35">
        <v>6.332E-3</v>
      </c>
      <c r="D8" s="35"/>
      <c r="E8" s="14"/>
      <c r="F8" s="14"/>
      <c r="G8" s="15">
        <v>6</v>
      </c>
      <c r="H8" s="3"/>
      <c r="I8" s="3"/>
      <c r="J8" s="4">
        <f t="shared" si="0"/>
        <v>3.7991999999999998E-2</v>
      </c>
    </row>
    <row r="9" spans="1:10" x14ac:dyDescent="0.25">
      <c r="A9" s="33" t="s">
        <v>28</v>
      </c>
      <c r="B9" s="7">
        <v>2</v>
      </c>
      <c r="C9" s="35">
        <v>2.4599999999999999E-3</v>
      </c>
      <c r="D9" s="35"/>
      <c r="E9" s="14"/>
      <c r="F9" s="14"/>
      <c r="G9" s="15">
        <v>3</v>
      </c>
      <c r="H9" s="3"/>
      <c r="I9" s="3"/>
      <c r="J9" s="4">
        <f t="shared" si="0"/>
        <v>7.3799999999999994E-3</v>
      </c>
    </row>
    <row r="10" spans="1:10" x14ac:dyDescent="0.25">
      <c r="A10" s="33" t="s">
        <v>29</v>
      </c>
      <c r="B10" s="7">
        <v>3</v>
      </c>
      <c r="C10" s="35">
        <v>3.6900000000000001E-3</v>
      </c>
      <c r="D10" s="35"/>
      <c r="E10" s="14"/>
      <c r="F10" s="14"/>
      <c r="G10" s="15">
        <v>8</v>
      </c>
      <c r="H10" s="3"/>
      <c r="I10" s="3"/>
      <c r="J10" s="4">
        <f t="shared" si="0"/>
        <v>2.9520000000000001E-2</v>
      </c>
    </row>
    <row r="11" spans="1:10" x14ac:dyDescent="0.25">
      <c r="A11" s="33" t="s">
        <v>30</v>
      </c>
      <c r="B11" s="7">
        <v>4</v>
      </c>
      <c r="C11" s="35">
        <v>4.9199999999999999E-3</v>
      </c>
      <c r="D11" s="35">
        <v>300</v>
      </c>
      <c r="E11" s="14"/>
      <c r="F11" s="14"/>
      <c r="G11" s="15">
        <v>3</v>
      </c>
      <c r="H11" s="3"/>
      <c r="I11" s="3"/>
      <c r="J11" s="4">
        <f t="shared" si="0"/>
        <v>1.4759999999999999E-2</v>
      </c>
    </row>
    <row r="12" spans="1:10" x14ac:dyDescent="0.25">
      <c r="A12" s="34" t="s">
        <v>7</v>
      </c>
      <c r="B12" s="40"/>
      <c r="C12" s="31"/>
      <c r="D12" s="31"/>
      <c r="E12" s="5"/>
      <c r="F12" s="5"/>
      <c r="G12" s="28">
        <f>SUM(G6:G11)</f>
        <v>50</v>
      </c>
      <c r="H12" s="6"/>
      <c r="I12" s="6"/>
      <c r="J12" s="30">
        <f>SUM(J6:J11)</f>
        <v>0.22262399999999996</v>
      </c>
    </row>
    <row r="13" spans="1:10" x14ac:dyDescent="0.25">
      <c r="A13" s="1"/>
      <c r="B13" s="41"/>
      <c r="C13" s="1"/>
      <c r="D13" s="1"/>
      <c r="E13" s="1"/>
      <c r="F13" s="1"/>
      <c r="G13" s="1"/>
      <c r="H13" s="1"/>
      <c r="I13" s="1"/>
    </row>
    <row r="14" spans="1:10" x14ac:dyDescent="0.25">
      <c r="A14" s="1"/>
      <c r="B14" s="2"/>
      <c r="C14" s="1"/>
      <c r="D14" s="1"/>
      <c r="E14" s="1"/>
      <c r="F14" s="1"/>
      <c r="G14" s="1"/>
      <c r="H14" s="1"/>
      <c r="I14" s="1"/>
    </row>
    <row r="15" spans="1:10" x14ac:dyDescent="0.25">
      <c r="A15" s="1"/>
      <c r="B15" s="2"/>
      <c r="C15" s="1"/>
      <c r="D15" s="1"/>
      <c r="E15" s="1"/>
      <c r="F15" s="1"/>
      <c r="G15" s="1"/>
      <c r="H15" s="1"/>
      <c r="I15" s="1"/>
    </row>
    <row r="16" spans="1:10" s="42" customFormat="1" x14ac:dyDescent="0.25">
      <c r="A16" s="41"/>
      <c r="B16" s="41"/>
      <c r="C16" s="41"/>
      <c r="D16" s="41"/>
      <c r="E16" s="41"/>
      <c r="F16" s="41"/>
      <c r="G16" s="41"/>
      <c r="H16" s="41"/>
      <c r="I16" s="41"/>
    </row>
    <row r="17" spans="1:10" x14ac:dyDescent="0.25">
      <c r="A17" s="1"/>
      <c r="B17" s="2"/>
      <c r="C17" s="1"/>
      <c r="D17" s="1"/>
      <c r="E17" s="1"/>
      <c r="F17" s="1"/>
      <c r="G17" s="1"/>
      <c r="H17" s="1"/>
      <c r="I17" s="1"/>
    </row>
    <row r="18" spans="1:10" ht="15.75" x14ac:dyDescent="0.25">
      <c r="A18" s="13" t="s">
        <v>21</v>
      </c>
      <c r="B18" s="13"/>
      <c r="C18" s="13"/>
      <c r="D18" s="13"/>
      <c r="I18" s="1"/>
    </row>
    <row r="19" spans="1:10" ht="15" customHeight="1" x14ac:dyDescent="0.25">
      <c r="A19" s="46" t="s">
        <v>8</v>
      </c>
      <c r="B19" s="46" t="s">
        <v>15</v>
      </c>
      <c r="C19" s="46" t="s">
        <v>16</v>
      </c>
      <c r="D19" s="50" t="s">
        <v>1</v>
      </c>
      <c r="E19" s="51"/>
      <c r="F19" s="46" t="s">
        <v>2</v>
      </c>
      <c r="G19" s="46" t="s">
        <v>3</v>
      </c>
      <c r="H19" s="46" t="s">
        <v>4</v>
      </c>
      <c r="I19" s="46" t="s">
        <v>5</v>
      </c>
      <c r="J19" s="48" t="s">
        <v>6</v>
      </c>
    </row>
    <row r="20" spans="1:10" ht="30.75" customHeight="1" x14ac:dyDescent="0.25">
      <c r="A20" s="47"/>
      <c r="B20" s="47"/>
      <c r="C20" s="47"/>
      <c r="D20" s="52"/>
      <c r="E20" s="53"/>
      <c r="F20" s="47"/>
      <c r="G20" s="47"/>
      <c r="H20" s="47"/>
      <c r="I20" s="47"/>
      <c r="J20" s="49"/>
    </row>
    <row r="21" spans="1:10" x14ac:dyDescent="0.25">
      <c r="A21" s="43" t="s">
        <v>33</v>
      </c>
      <c r="B21" s="7">
        <v>5</v>
      </c>
      <c r="C21" s="7">
        <v>340</v>
      </c>
      <c r="D21" s="44"/>
      <c r="E21" s="45"/>
      <c r="F21" s="27"/>
      <c r="G21" s="8">
        <v>7</v>
      </c>
      <c r="H21" s="9"/>
      <c r="I21" s="9"/>
      <c r="J21" s="26">
        <f>G21*1.7/1000</f>
        <v>1.1900000000000001E-2</v>
      </c>
    </row>
    <row r="22" spans="1:10" x14ac:dyDescent="0.25">
      <c r="A22" s="7" t="s">
        <v>32</v>
      </c>
      <c r="B22" s="7">
        <v>6</v>
      </c>
      <c r="C22" s="7">
        <v>340</v>
      </c>
      <c r="D22" s="62"/>
      <c r="E22" s="62"/>
      <c r="F22" s="27"/>
      <c r="G22" s="8">
        <v>12</v>
      </c>
      <c r="H22" s="9"/>
      <c r="I22" s="9"/>
      <c r="J22" s="26">
        <f>G22*2.04/1000</f>
        <v>2.4480000000000002E-2</v>
      </c>
    </row>
    <row r="23" spans="1:10" x14ac:dyDescent="0.25">
      <c r="A23" s="7" t="s">
        <v>13</v>
      </c>
      <c r="B23" s="7">
        <v>9</v>
      </c>
      <c r="C23" s="7">
        <v>340</v>
      </c>
      <c r="D23" s="62"/>
      <c r="E23" s="62"/>
      <c r="F23" s="27"/>
      <c r="G23" s="8">
        <v>18</v>
      </c>
      <c r="H23" s="9"/>
      <c r="I23" s="9"/>
      <c r="J23" s="26">
        <f>G23*3.06/1000</f>
        <v>5.5079999999999997E-2</v>
      </c>
    </row>
    <row r="24" spans="1:10" x14ac:dyDescent="0.25">
      <c r="A24" s="7" t="s">
        <v>31</v>
      </c>
      <c r="B24" s="7">
        <v>14</v>
      </c>
      <c r="C24" s="7">
        <v>340</v>
      </c>
      <c r="D24" s="62"/>
      <c r="E24" s="62"/>
      <c r="F24" s="27"/>
      <c r="G24" s="8">
        <v>22</v>
      </c>
      <c r="H24" s="9"/>
      <c r="I24" s="9"/>
      <c r="J24" s="26">
        <f>G24*4.76/1000</f>
        <v>0.10471999999999999</v>
      </c>
    </row>
    <row r="25" spans="1:10" x14ac:dyDescent="0.25">
      <c r="A25" s="10" t="s">
        <v>7</v>
      </c>
      <c r="B25" s="32"/>
      <c r="C25" s="32"/>
      <c r="D25" s="32"/>
      <c r="E25" s="11"/>
      <c r="F25" s="11"/>
      <c r="G25" s="37">
        <f>SUM(G21:G24)</f>
        <v>59</v>
      </c>
      <c r="H25" s="12"/>
      <c r="I25" s="12"/>
      <c r="J25" s="29">
        <f>SUM(J21:J24)</f>
        <v>0.19617999999999999</v>
      </c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10" ht="15.75" x14ac:dyDescent="0.25">
      <c r="A29" s="13" t="s">
        <v>34</v>
      </c>
      <c r="B29" s="13"/>
      <c r="C29" s="13"/>
      <c r="D29" s="13"/>
      <c r="I29" s="1"/>
    </row>
    <row r="30" spans="1:10" ht="15" customHeight="1" x14ac:dyDescent="0.25">
      <c r="A30" s="46" t="s">
        <v>8</v>
      </c>
      <c r="B30" s="46" t="s">
        <v>15</v>
      </c>
      <c r="C30" s="46" t="s">
        <v>16</v>
      </c>
      <c r="D30" s="50" t="s">
        <v>1</v>
      </c>
      <c r="E30" s="51"/>
      <c r="F30" s="46" t="s">
        <v>22</v>
      </c>
      <c r="G30" s="46" t="s">
        <v>3</v>
      </c>
      <c r="H30" s="46" t="s">
        <v>4</v>
      </c>
      <c r="I30" s="46" t="s">
        <v>25</v>
      </c>
      <c r="J30" s="48" t="s">
        <v>6</v>
      </c>
    </row>
    <row r="31" spans="1:10" ht="27.75" customHeight="1" x14ac:dyDescent="0.25">
      <c r="A31" s="47"/>
      <c r="B31" s="47"/>
      <c r="C31" s="47"/>
      <c r="D31" s="52"/>
      <c r="E31" s="53"/>
      <c r="F31" s="47"/>
      <c r="G31" s="47"/>
      <c r="H31" s="47"/>
      <c r="I31" s="47"/>
      <c r="J31" s="49"/>
    </row>
    <row r="32" spans="1:10" x14ac:dyDescent="0.25">
      <c r="A32" s="43" t="s">
        <v>33</v>
      </c>
      <c r="B32" s="7">
        <v>5</v>
      </c>
      <c r="C32" s="7">
        <v>340</v>
      </c>
      <c r="D32" s="63"/>
      <c r="E32" s="63"/>
      <c r="F32" s="27"/>
      <c r="G32" s="8">
        <v>0</v>
      </c>
      <c r="H32" s="9"/>
      <c r="I32" s="9"/>
      <c r="J32" s="26">
        <f>G32*1.7/1000</f>
        <v>0</v>
      </c>
    </row>
    <row r="33" spans="1:10" x14ac:dyDescent="0.25">
      <c r="A33" s="7" t="s">
        <v>32</v>
      </c>
      <c r="B33" s="7">
        <v>6</v>
      </c>
      <c r="C33" s="7">
        <v>340</v>
      </c>
      <c r="D33" s="62"/>
      <c r="E33" s="62"/>
      <c r="F33" s="27"/>
      <c r="G33" s="8">
        <v>2</v>
      </c>
      <c r="H33" s="9"/>
      <c r="I33" s="9"/>
      <c r="J33" s="26">
        <f>G33*2.04/1000</f>
        <v>4.0800000000000003E-3</v>
      </c>
    </row>
    <row r="34" spans="1:10" x14ac:dyDescent="0.25">
      <c r="A34" s="7" t="s">
        <v>13</v>
      </c>
      <c r="B34" s="7">
        <v>9</v>
      </c>
      <c r="C34" s="7">
        <v>340</v>
      </c>
      <c r="D34" s="62"/>
      <c r="E34" s="62"/>
      <c r="F34" s="27"/>
      <c r="G34" s="8">
        <v>9</v>
      </c>
      <c r="H34" s="9"/>
      <c r="I34" s="9"/>
      <c r="J34" s="26">
        <f>G34*3.06/1000</f>
        <v>2.7539999999999999E-2</v>
      </c>
    </row>
    <row r="35" spans="1:10" x14ac:dyDescent="0.25">
      <c r="A35" s="7" t="s">
        <v>31</v>
      </c>
      <c r="B35" s="7">
        <v>14</v>
      </c>
      <c r="C35" s="7">
        <v>340</v>
      </c>
      <c r="D35" s="62"/>
      <c r="E35" s="62"/>
      <c r="F35" s="27"/>
      <c r="G35" s="8">
        <v>12</v>
      </c>
      <c r="H35" s="9"/>
      <c r="I35" s="9"/>
      <c r="J35" s="26">
        <f>G35*4.76/1000</f>
        <v>5.7119999999999997E-2</v>
      </c>
    </row>
    <row r="36" spans="1:10" x14ac:dyDescent="0.25">
      <c r="A36" s="10" t="s">
        <v>7</v>
      </c>
      <c r="B36" s="32"/>
      <c r="C36" s="32"/>
      <c r="D36" s="32"/>
      <c r="E36" s="11"/>
      <c r="F36" s="11"/>
      <c r="G36" s="37">
        <f>SUM(G32:G35)</f>
        <v>23</v>
      </c>
      <c r="H36" s="12"/>
      <c r="I36" s="12"/>
      <c r="J36" s="29">
        <f>SUM(J32:J35)</f>
        <v>8.8739999999999986E-2</v>
      </c>
    </row>
    <row r="37" spans="1:10" x14ac:dyDescent="0.25">
      <c r="A37" s="1"/>
      <c r="B37" s="1"/>
      <c r="C37" s="1"/>
      <c r="D37" s="1"/>
      <c r="E37" s="1"/>
      <c r="F37" s="1"/>
      <c r="G37" s="1"/>
      <c r="H37" s="1"/>
      <c r="I37" s="1"/>
    </row>
    <row r="39" spans="1:10" ht="15" customHeight="1" x14ac:dyDescent="0.25">
      <c r="A39" s="54" t="s">
        <v>9</v>
      </c>
      <c r="B39" s="54" t="s">
        <v>3</v>
      </c>
      <c r="C39" s="54" t="s">
        <v>4</v>
      </c>
      <c r="D39" s="39"/>
      <c r="E39" s="54" t="s">
        <v>36</v>
      </c>
      <c r="F39" s="54" t="s">
        <v>10</v>
      </c>
    </row>
    <row r="40" spans="1:10" x14ac:dyDescent="0.25">
      <c r="A40" s="55"/>
      <c r="B40" s="55"/>
      <c r="C40" s="55"/>
      <c r="D40" s="38"/>
      <c r="E40" s="55"/>
      <c r="F40" s="55"/>
    </row>
    <row r="41" spans="1:10" ht="45" x14ac:dyDescent="0.25">
      <c r="A41" s="16" t="s">
        <v>23</v>
      </c>
      <c r="B41" s="17">
        <f>G12</f>
        <v>50</v>
      </c>
      <c r="C41" s="18"/>
      <c r="D41" s="18"/>
      <c r="E41" s="18"/>
      <c r="F41" s="19">
        <f>J12</f>
        <v>0.22262399999999996</v>
      </c>
    </row>
    <row r="42" spans="1:10" ht="45" x14ac:dyDescent="0.25">
      <c r="A42" s="16" t="s">
        <v>24</v>
      </c>
      <c r="B42" s="17">
        <f>G25</f>
        <v>59</v>
      </c>
      <c r="C42" s="18"/>
      <c r="D42" s="18"/>
      <c r="E42" s="18"/>
      <c r="F42" s="19">
        <f>J25</f>
        <v>0.19617999999999999</v>
      </c>
    </row>
    <row r="43" spans="1:10" ht="75" x14ac:dyDescent="0.25">
      <c r="A43" s="16" t="s">
        <v>35</v>
      </c>
      <c r="B43" s="20">
        <f>G36</f>
        <v>23</v>
      </c>
      <c r="C43" s="21"/>
      <c r="D43" s="21"/>
      <c r="E43" s="21"/>
      <c r="F43" s="22">
        <f>J36</f>
        <v>8.8739999999999986E-2</v>
      </c>
    </row>
    <row r="44" spans="1:10" ht="21.75" customHeight="1" x14ac:dyDescent="0.25">
      <c r="A44" s="23" t="s">
        <v>7</v>
      </c>
      <c r="B44" s="24">
        <f>SUM(B41:B43)</f>
        <v>132</v>
      </c>
      <c r="C44" s="25"/>
      <c r="D44" s="25"/>
      <c r="E44" s="25"/>
      <c r="F44" s="24">
        <f>SUM(F41:F43)</f>
        <v>0.507544</v>
      </c>
    </row>
    <row r="46" spans="1:10" x14ac:dyDescent="0.25">
      <c r="A46" s="36"/>
    </row>
  </sheetData>
  <mergeCells count="35">
    <mergeCell ref="J4:J5"/>
    <mergeCell ref="D21:E21"/>
    <mergeCell ref="I4:I5"/>
    <mergeCell ref="C4:C5"/>
    <mergeCell ref="I19:I20"/>
    <mergeCell ref="J19:J20"/>
    <mergeCell ref="F4:F5"/>
    <mergeCell ref="G4:G5"/>
    <mergeCell ref="H4:H5"/>
    <mergeCell ref="D4:D5"/>
    <mergeCell ref="A39:A40"/>
    <mergeCell ref="E39:E40"/>
    <mergeCell ref="F39:F40"/>
    <mergeCell ref="B39:B40"/>
    <mergeCell ref="C39:C40"/>
    <mergeCell ref="A4:A5"/>
    <mergeCell ref="A19:A20"/>
    <mergeCell ref="F19:F20"/>
    <mergeCell ref="G19:G20"/>
    <mergeCell ref="H19:H20"/>
    <mergeCell ref="B19:B20"/>
    <mergeCell ref="C19:C20"/>
    <mergeCell ref="D19:E20"/>
    <mergeCell ref="B4:B5"/>
    <mergeCell ref="E4:E5"/>
    <mergeCell ref="A30:A31"/>
    <mergeCell ref="B30:B31"/>
    <mergeCell ref="C30:C31"/>
    <mergeCell ref="D30:E31"/>
    <mergeCell ref="F30:F31"/>
    <mergeCell ref="D32:E32"/>
    <mergeCell ref="G30:G31"/>
    <mergeCell ref="H30:H31"/>
    <mergeCell ref="I30:I31"/>
    <mergeCell ref="J30:J31"/>
  </mergeCells>
  <pageMargins left="0.25" right="0.25" top="0.75" bottom="0.75" header="0.3" footer="0.3"/>
  <pageSetup paperSize="9" scale="58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 SOL, PC, PV, kotły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2018-05-25T07:39:47Z</dcterms:modified>
</cp:coreProperties>
</file>